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\Desktop\bip\"/>
    </mc:Choice>
  </mc:AlternateContent>
  <xr:revisionPtr revIDLastSave="0" documentId="8_{ED2C9D2D-3FAA-4EC3-8BC7-1F72BCEE3A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K49" i="1" l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40" i="1"/>
  <c r="L41" i="1"/>
  <c r="L43" i="1"/>
  <c r="L45" i="1"/>
  <c r="L46" i="1"/>
  <c r="L47" i="1"/>
  <c r="L48" i="1"/>
  <c r="L8" i="1"/>
  <c r="E14" i="1" l="1"/>
  <c r="F44" i="1" l="1"/>
  <c r="L44" i="1" s="1"/>
  <c r="F39" i="1"/>
  <c r="L39" i="1" s="1"/>
  <c r="F42" i="1"/>
  <c r="L42" i="1" s="1"/>
  <c r="E38" i="1" l="1"/>
  <c r="E45" i="1" l="1"/>
  <c r="E36" i="1"/>
  <c r="E33" i="1"/>
  <c r="E29" i="1"/>
  <c r="E25" i="1" l="1"/>
  <c r="E24" i="1"/>
  <c r="E23" i="1"/>
  <c r="E20" i="1"/>
  <c r="E18" i="1"/>
  <c r="E12" i="1"/>
  <c r="E9" i="1"/>
  <c r="E8" i="1" l="1"/>
  <c r="E34" i="1" l="1"/>
  <c r="E27" i="1" l="1"/>
  <c r="F49" i="1" l="1"/>
  <c r="L49" i="1" s="1"/>
  <c r="E17" i="1"/>
  <c r="C49" i="1" l="1"/>
  <c r="E49" i="1" l="1"/>
</calcChain>
</file>

<file path=xl/sharedStrings.xml><?xml version="1.0" encoding="utf-8"?>
<sst xmlns="http://schemas.openxmlformats.org/spreadsheetml/2006/main" count="123" uniqueCount="86">
  <si>
    <t>l.p.</t>
  </si>
  <si>
    <t>nazwa sołectwa</t>
  </si>
  <si>
    <t>środki funduszu przypadające na dane sołectwo (art. 2 ust. 1 ustawy o funduszu sołeckim)</t>
  </si>
  <si>
    <t>wydatki w ramach funduszu</t>
  </si>
  <si>
    <t>wydatki w ramach funduszu w podziale na przedsięwzięcia</t>
  </si>
  <si>
    <t>Uwagi</t>
  </si>
  <si>
    <t>dział</t>
  </si>
  <si>
    <t xml:space="preserve">rozdział </t>
  </si>
  <si>
    <t>§</t>
  </si>
  <si>
    <t>klasyfikacja budżetowa</t>
  </si>
  <si>
    <t>przedsięwzięcia przewidziane do realizacji według wniosku sołectwa</t>
  </si>
  <si>
    <t>92195</t>
  </si>
  <si>
    <t>6050</t>
  </si>
  <si>
    <t>921</t>
  </si>
  <si>
    <t>900</t>
  </si>
  <si>
    <t>4210</t>
  </si>
  <si>
    <t>Sołectwo Bartnica</t>
  </si>
  <si>
    <t>Sołectwo Bieganów</t>
  </si>
  <si>
    <t>Sołectwo Bożków</t>
  </si>
  <si>
    <t>Sołectwo Koszyn</t>
  </si>
  <si>
    <t>Sołectwo Czerwieńczyce</t>
  </si>
  <si>
    <t>Sołectwo Dworki</t>
  </si>
  <si>
    <t>Sołectwo Dzikowiec</t>
  </si>
  <si>
    <t>Sołectwo Jugów</t>
  </si>
  <si>
    <t>Sołectwo Krajanów</t>
  </si>
  <si>
    <t>Sołectwo Ludwikowice Kłodzkie</t>
  </si>
  <si>
    <t>Sołectwo Nowa Wieś Kłodzka</t>
  </si>
  <si>
    <t>Sołectwo Sokolica</t>
  </si>
  <si>
    <t>Sołectwo Sokolec</t>
  </si>
  <si>
    <t>Sołectwo Świerki</t>
  </si>
  <si>
    <t>Sołectwo Wolibórz</t>
  </si>
  <si>
    <t>Sołectwo Przygórze</t>
  </si>
  <si>
    <t>Sołectwo Włodowice</t>
  </si>
  <si>
    <t>4300</t>
  </si>
  <si>
    <t>92109</t>
  </si>
  <si>
    <t>630</t>
  </si>
  <si>
    <t>63095</t>
  </si>
  <si>
    <t>Zagospodarowanie terenu przy Sali wiejskiej</t>
  </si>
  <si>
    <t>Zakup i montaż tabliczek kierunkowych</t>
  </si>
  <si>
    <t>Zakup latarnii LED</t>
  </si>
  <si>
    <t>90015</t>
  </si>
  <si>
    <t>Ogrodzenie terenu wokół altany-etap II</t>
  </si>
  <si>
    <t>Ułożenie kosztki wokół altany</t>
  </si>
  <si>
    <t>Wyposażenie altany sołeckiej</t>
  </si>
  <si>
    <t>Zakup stołów na salę wiejską</t>
  </si>
  <si>
    <t>Zakup i montaż latarni ulicznych</t>
  </si>
  <si>
    <t>6060</t>
  </si>
  <si>
    <t>Wykonanie szlaku turystycznego</t>
  </si>
  <si>
    <t>Budowa placu zabaw-etap II</t>
  </si>
  <si>
    <t>Oświetlenie wsi-etap III</t>
  </si>
  <si>
    <t>Budowa muszli koncertowej-etap III</t>
  </si>
  <si>
    <t>Zestaw na plac zabaw</t>
  </si>
  <si>
    <t>Modernizacja infrastruktury turystycznej Góra Trzech Krzyży- etap II</t>
  </si>
  <si>
    <t>Remont sanitariatów w świetlicy</t>
  </si>
  <si>
    <t>Budowa energooszczędnego oświetlenia LED</t>
  </si>
  <si>
    <t>Dokumentacja lini oświetleniowej</t>
  </si>
  <si>
    <t>Wykonanie instalacji oświetlenia boiska sportowego</t>
  </si>
  <si>
    <t xml:space="preserve">Wymiana części siatki ogrodzenia boiska sportowego-etap I </t>
  </si>
  <si>
    <t>Zagospodarowanie terenu integracji w Przygórzu-etap VI</t>
  </si>
  <si>
    <t>Oświetlenie parkowe</t>
  </si>
  <si>
    <t>Zakup pojemników na piach i sól</t>
  </si>
  <si>
    <t>Rozbudowa budynku świetlicy wiejskiej w Sokolicy</t>
  </si>
  <si>
    <t>Zakup i montaż lamp ulicznych Hybrydowych LED</t>
  </si>
  <si>
    <t>Modernizacja, utwardzenie i uporządkowanie terenu, Sołectwo Sokolec</t>
  </si>
  <si>
    <t>Modernizacja klatki schodowej w budynku Sali Wiejskiej-etap II</t>
  </si>
  <si>
    <t>Zakup kwiatów i krzewów ozdobnych w celu utrzymania zieleni na terenie sołectwa Wolibórz</t>
  </si>
  <si>
    <t>Zakup kosiarki typu traktor</t>
  </si>
  <si>
    <t>Zakup i dostawa urządzeń zabawowych i elementów małej architektury</t>
  </si>
  <si>
    <t>Zakup sprzętu sportowego</t>
  </si>
  <si>
    <t>Zakup stołów do Sali Mysliwskiej</t>
  </si>
  <si>
    <t>Budowa oświetlenia placu zabaw</t>
  </si>
  <si>
    <t>Budowa wiaty</t>
  </si>
  <si>
    <t>Utrzymanie zieleni na terenie sołectwa Włodowice</t>
  </si>
  <si>
    <t>Wyposażenie placu zabaw-etap II</t>
  </si>
  <si>
    <t>Zakup koszy na śmieci</t>
  </si>
  <si>
    <t>zakup ogrodzenia na plac zabaw</t>
  </si>
  <si>
    <t>Modernizacja świetlicy wiejskiej w ramach Funduszu Sołeckiego Sołectwa Koszyn</t>
  </si>
  <si>
    <t>Załącznik nr 10</t>
  </si>
  <si>
    <t>Wydatki w ramach funduszu sołeckiego za I półrocze 2021 rok</t>
  </si>
  <si>
    <t>wykonanie</t>
  </si>
  <si>
    <t>%</t>
  </si>
  <si>
    <t>Doposażenie pomieszczenia gospodarczego</t>
  </si>
  <si>
    <t>Zakup okna tarasowego do świetlicy wiejskiej</t>
  </si>
  <si>
    <t>Wyposażenie placu zabaw</t>
  </si>
  <si>
    <t>do Zarządzenia nr 306/21 Wójta Gminy Nowa Ruda</t>
  </si>
  <si>
    <t xml:space="preserve">z dnia 18 sierpnia 2021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</si>
</sst>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0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1" fillId="0" borderId="2" xfId="0" applyNumberFormat="1" applyFont="1" applyBorder="1" applyAlignment="1">
      <alignment wrapText="1"/>
    </xf>
    <xf numFmtId="4" fontId="2" fillId="3" borderId="1" xfId="0" applyNumberFormat="1" applyFont="1" applyFill="1" applyBorder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/>
    <xf numFmtId="4" fontId="1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4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" fontId="1" fillId="2" borderId="2" xfId="0" applyNumberFormat="1" applyFont="1" applyFill="1" applyBorder="1" applyAlignment="1"/>
    <xf numFmtId="0" fontId="0" fillId="2" borderId="3" xfId="0" applyFill="1" applyBorder="1" applyAlignment="1"/>
    <xf numFmtId="4" fontId="1" fillId="2" borderId="3" xfId="0" applyNumberFormat="1" applyFont="1" applyFill="1" applyBorder="1" applyAlignment="1"/>
    <xf numFmtId="49" fontId="1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8" xfId="0" applyBorder="1" applyAlignme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1" fillId="2" borderId="4" xfId="0" applyNumberFormat="1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4" workbookViewId="0">
      <selection activeCell="O10" sqref="O10"/>
    </sheetView>
  </sheetViews>
  <sheetFormatPr defaultRowHeight="14.4" x14ac:dyDescent="0.3"/>
  <cols>
    <col min="1" max="1" width="3.5546875" customWidth="1"/>
    <col min="2" max="2" width="8.21875" customWidth="1"/>
    <col min="3" max="3" width="7.88671875" customWidth="1"/>
    <col min="4" max="4" width="22.77734375" customWidth="1"/>
    <col min="5" max="5" width="8" customWidth="1"/>
    <col min="6" max="6" width="7.6640625" customWidth="1"/>
    <col min="7" max="7" width="5.33203125" customWidth="1"/>
    <col min="8" max="8" width="3" customWidth="1"/>
    <col min="9" max="9" width="5" customWidth="1"/>
    <col min="10" max="10" width="3.6640625" customWidth="1"/>
    <col min="11" max="11" width="6.88671875" customWidth="1"/>
    <col min="12" max="12" width="5" customWidth="1"/>
  </cols>
  <sheetData>
    <row r="1" spans="1:12" x14ac:dyDescent="0.3">
      <c r="F1" s="58" t="s">
        <v>77</v>
      </c>
      <c r="G1" s="58"/>
      <c r="H1" s="58"/>
      <c r="I1" s="58"/>
      <c r="J1" s="58"/>
      <c r="K1" s="59"/>
      <c r="L1" s="59"/>
    </row>
    <row r="2" spans="1:12" x14ac:dyDescent="0.3">
      <c r="F2" s="58" t="s">
        <v>84</v>
      </c>
      <c r="G2" s="58"/>
      <c r="H2" s="58"/>
      <c r="I2" s="58"/>
      <c r="J2" s="58"/>
      <c r="K2" s="60"/>
      <c r="L2" s="60"/>
    </row>
    <row r="3" spans="1:12" x14ac:dyDescent="0.3">
      <c r="F3" s="61" t="s">
        <v>85</v>
      </c>
      <c r="G3" s="61"/>
      <c r="H3" s="61"/>
      <c r="I3" s="61"/>
      <c r="J3" s="61"/>
      <c r="K3" s="62"/>
      <c r="L3" s="62"/>
    </row>
    <row r="4" spans="1:12" x14ac:dyDescent="0.3">
      <c r="A4" s="63" t="s">
        <v>78</v>
      </c>
      <c r="B4" s="64"/>
      <c r="C4" s="64"/>
      <c r="D4" s="64"/>
      <c r="E4" s="64"/>
      <c r="F4" s="64"/>
      <c r="G4" s="64"/>
      <c r="H4" s="64"/>
      <c r="I4" s="64"/>
      <c r="J4" s="64"/>
      <c r="K4" s="65"/>
      <c r="L4" s="66"/>
    </row>
    <row r="5" spans="1:12" ht="7.5" customHeight="1" x14ac:dyDescent="0.3"/>
    <row r="6" spans="1:12" x14ac:dyDescent="0.3">
      <c r="A6" s="40" t="s">
        <v>0</v>
      </c>
      <c r="B6" s="41" t="s">
        <v>1</v>
      </c>
      <c r="C6" s="41" t="s">
        <v>2</v>
      </c>
      <c r="D6" s="41" t="s">
        <v>10</v>
      </c>
      <c r="E6" s="41" t="s">
        <v>3</v>
      </c>
      <c r="F6" s="41" t="s">
        <v>4</v>
      </c>
      <c r="G6" s="76" t="s">
        <v>9</v>
      </c>
      <c r="H6" s="77"/>
      <c r="I6" s="77"/>
      <c r="J6" s="78"/>
      <c r="K6" s="68" t="s">
        <v>79</v>
      </c>
      <c r="L6" s="68" t="s">
        <v>80</v>
      </c>
    </row>
    <row r="7" spans="1:12" ht="70.8" customHeight="1" x14ac:dyDescent="0.3">
      <c r="A7" s="40"/>
      <c r="B7" s="41"/>
      <c r="C7" s="41"/>
      <c r="D7" s="41"/>
      <c r="E7" s="41"/>
      <c r="F7" s="41"/>
      <c r="G7" s="29" t="s">
        <v>5</v>
      </c>
      <c r="H7" s="29" t="s">
        <v>6</v>
      </c>
      <c r="I7" s="29" t="s">
        <v>7</v>
      </c>
      <c r="J7" s="29" t="s">
        <v>8</v>
      </c>
      <c r="K7" s="69"/>
      <c r="L7" s="69"/>
    </row>
    <row r="8" spans="1:12" ht="14.4" customHeight="1" x14ac:dyDescent="0.3">
      <c r="A8" s="17">
        <v>1</v>
      </c>
      <c r="B8" s="16" t="s">
        <v>16</v>
      </c>
      <c r="C8" s="30">
        <v>16660.759999999998</v>
      </c>
      <c r="D8" s="5" t="s">
        <v>39</v>
      </c>
      <c r="E8" s="30">
        <f>F8</f>
        <v>16660.759999999998</v>
      </c>
      <c r="F8" s="6">
        <v>16660.759999999998</v>
      </c>
      <c r="G8" s="4"/>
      <c r="H8" s="8" t="s">
        <v>14</v>
      </c>
      <c r="I8" s="8" t="s">
        <v>40</v>
      </c>
      <c r="J8" s="8" t="s">
        <v>12</v>
      </c>
      <c r="K8" s="4">
        <v>0</v>
      </c>
      <c r="L8" s="4">
        <f>K8/F8*100</f>
        <v>0</v>
      </c>
    </row>
    <row r="9" spans="1:12" ht="22.2" customHeight="1" x14ac:dyDescent="0.3">
      <c r="A9" s="42">
        <v>2</v>
      </c>
      <c r="B9" s="36" t="s">
        <v>17</v>
      </c>
      <c r="C9" s="38">
        <v>9689.5499999999993</v>
      </c>
      <c r="D9" s="5" t="s">
        <v>41</v>
      </c>
      <c r="E9" s="38">
        <f>F9+F10+F11</f>
        <v>9689.5499999999993</v>
      </c>
      <c r="F9" s="6">
        <v>4000</v>
      </c>
      <c r="G9" s="4"/>
      <c r="H9" s="8" t="s">
        <v>13</v>
      </c>
      <c r="I9" s="8" t="s">
        <v>11</v>
      </c>
      <c r="J9" s="8" t="s">
        <v>12</v>
      </c>
      <c r="K9" s="4">
        <v>0</v>
      </c>
      <c r="L9" s="4">
        <f t="shared" ref="L9:L48" si="0">K9/F9*100</f>
        <v>0</v>
      </c>
    </row>
    <row r="10" spans="1:12" ht="22.2" customHeight="1" x14ac:dyDescent="0.3">
      <c r="A10" s="43"/>
      <c r="B10" s="45"/>
      <c r="C10" s="47"/>
      <c r="D10" s="5" t="s">
        <v>42</v>
      </c>
      <c r="E10" s="47"/>
      <c r="F10" s="6">
        <v>4797</v>
      </c>
      <c r="G10" s="4"/>
      <c r="H10" s="8" t="s">
        <v>13</v>
      </c>
      <c r="I10" s="8" t="s">
        <v>11</v>
      </c>
      <c r="J10" s="8" t="s">
        <v>12</v>
      </c>
      <c r="K10" s="4">
        <v>0</v>
      </c>
      <c r="L10" s="4">
        <f t="shared" si="0"/>
        <v>0</v>
      </c>
    </row>
    <row r="11" spans="1:12" ht="20.399999999999999" customHeight="1" x14ac:dyDescent="0.3">
      <c r="A11" s="57"/>
      <c r="B11" s="67"/>
      <c r="C11" s="75"/>
      <c r="D11" s="26" t="s">
        <v>43</v>
      </c>
      <c r="E11" s="51"/>
      <c r="F11" s="6">
        <v>892.55</v>
      </c>
      <c r="G11" s="4"/>
      <c r="H11" s="8" t="s">
        <v>13</v>
      </c>
      <c r="I11" s="8" t="s">
        <v>11</v>
      </c>
      <c r="J11" s="8" t="s">
        <v>12</v>
      </c>
      <c r="K11" s="4">
        <v>0</v>
      </c>
      <c r="L11" s="4">
        <f t="shared" si="0"/>
        <v>0</v>
      </c>
    </row>
    <row r="12" spans="1:12" ht="23.4" customHeight="1" x14ac:dyDescent="0.3">
      <c r="A12" s="42">
        <v>3</v>
      </c>
      <c r="B12" s="36" t="s">
        <v>18</v>
      </c>
      <c r="C12" s="38">
        <v>43844.1</v>
      </c>
      <c r="D12" s="5" t="s">
        <v>44</v>
      </c>
      <c r="E12" s="38">
        <f>F12+F13</f>
        <v>43844.1</v>
      </c>
      <c r="F12" s="6">
        <v>8009.76</v>
      </c>
      <c r="G12" s="4"/>
      <c r="H12" s="7" t="s">
        <v>13</v>
      </c>
      <c r="I12" s="7" t="s">
        <v>34</v>
      </c>
      <c r="J12" s="7" t="s">
        <v>15</v>
      </c>
      <c r="K12" s="4">
        <v>7993.5</v>
      </c>
      <c r="L12" s="4">
        <f t="shared" si="0"/>
        <v>99.796997662851311</v>
      </c>
    </row>
    <row r="13" spans="1:12" x14ac:dyDescent="0.3">
      <c r="A13" s="43"/>
      <c r="B13" s="45"/>
      <c r="C13" s="47"/>
      <c r="D13" s="34" t="s">
        <v>45</v>
      </c>
      <c r="E13" s="39"/>
      <c r="F13" s="6">
        <v>35834.339999999997</v>
      </c>
      <c r="G13" s="4"/>
      <c r="H13" s="7" t="s">
        <v>14</v>
      </c>
      <c r="I13" s="7" t="s">
        <v>40</v>
      </c>
      <c r="J13" s="7" t="s">
        <v>12</v>
      </c>
      <c r="K13" s="4">
        <v>6420</v>
      </c>
      <c r="L13" s="4">
        <f t="shared" si="0"/>
        <v>17.915775761462331</v>
      </c>
    </row>
    <row r="14" spans="1:12" ht="21.6" x14ac:dyDescent="0.3">
      <c r="A14" s="70">
        <v>4</v>
      </c>
      <c r="B14" s="36" t="s">
        <v>19</v>
      </c>
      <c r="C14" s="38">
        <v>25298.05</v>
      </c>
      <c r="D14" s="5" t="s">
        <v>81</v>
      </c>
      <c r="E14" s="38">
        <f>F15+F16+F14</f>
        <v>25298.05</v>
      </c>
      <c r="F14" s="6">
        <v>909.55</v>
      </c>
      <c r="G14" s="4"/>
      <c r="H14" s="7" t="s">
        <v>13</v>
      </c>
      <c r="I14" s="7" t="s">
        <v>34</v>
      </c>
      <c r="J14" s="7" t="s">
        <v>15</v>
      </c>
      <c r="K14" s="4">
        <v>0</v>
      </c>
      <c r="L14" s="4">
        <f t="shared" si="0"/>
        <v>0</v>
      </c>
    </row>
    <row r="15" spans="1:12" ht="33.6" customHeight="1" x14ac:dyDescent="0.3">
      <c r="A15" s="71"/>
      <c r="B15" s="45"/>
      <c r="C15" s="47"/>
      <c r="D15" s="5" t="s">
        <v>76</v>
      </c>
      <c r="E15" s="47"/>
      <c r="F15" s="6">
        <v>18388.5</v>
      </c>
      <c r="G15" s="4"/>
      <c r="H15" s="7" t="s">
        <v>13</v>
      </c>
      <c r="I15" s="7" t="s">
        <v>34</v>
      </c>
      <c r="J15" s="7" t="s">
        <v>12</v>
      </c>
      <c r="K15" s="4">
        <v>0</v>
      </c>
      <c r="L15" s="4">
        <f t="shared" si="0"/>
        <v>0</v>
      </c>
    </row>
    <row r="16" spans="1:12" ht="25.2" customHeight="1" x14ac:dyDescent="0.3">
      <c r="A16" s="72"/>
      <c r="B16" s="73"/>
      <c r="C16" s="74"/>
      <c r="D16" s="5" t="s">
        <v>82</v>
      </c>
      <c r="E16" s="74"/>
      <c r="F16" s="6">
        <v>6000</v>
      </c>
      <c r="G16" s="4"/>
      <c r="H16" s="7" t="s">
        <v>13</v>
      </c>
      <c r="I16" s="7" t="s">
        <v>34</v>
      </c>
      <c r="J16" s="7" t="s">
        <v>12</v>
      </c>
      <c r="K16" s="4">
        <v>0</v>
      </c>
      <c r="L16" s="4">
        <f t="shared" si="0"/>
        <v>0</v>
      </c>
    </row>
    <row r="17" spans="1:12" ht="23.25" customHeight="1" x14ac:dyDescent="0.3">
      <c r="A17" s="13">
        <v>5</v>
      </c>
      <c r="B17" s="27" t="s">
        <v>20</v>
      </c>
      <c r="C17" s="30">
        <v>25955.71</v>
      </c>
      <c r="D17" s="5" t="s">
        <v>83</v>
      </c>
      <c r="E17" s="30">
        <f>F17</f>
        <v>25955.71</v>
      </c>
      <c r="F17" s="6">
        <v>25955.71</v>
      </c>
      <c r="G17" s="4"/>
      <c r="H17" s="7" t="s">
        <v>13</v>
      </c>
      <c r="I17" s="7" t="s">
        <v>11</v>
      </c>
      <c r="J17" s="7" t="s">
        <v>46</v>
      </c>
      <c r="K17" s="4">
        <v>0</v>
      </c>
      <c r="L17" s="4">
        <f t="shared" si="0"/>
        <v>0</v>
      </c>
    </row>
    <row r="18" spans="1:12" ht="23.25" customHeight="1" x14ac:dyDescent="0.3">
      <c r="A18" s="42">
        <v>6</v>
      </c>
      <c r="B18" s="36" t="s">
        <v>21</v>
      </c>
      <c r="C18" s="38">
        <v>11355.62</v>
      </c>
      <c r="D18" s="5" t="s">
        <v>47</v>
      </c>
      <c r="E18" s="38">
        <f>F18+F19</f>
        <v>11355.62</v>
      </c>
      <c r="F18" s="6">
        <v>1500</v>
      </c>
      <c r="G18" s="4"/>
      <c r="H18" s="7" t="s">
        <v>35</v>
      </c>
      <c r="I18" s="7" t="s">
        <v>36</v>
      </c>
      <c r="J18" s="7" t="s">
        <v>33</v>
      </c>
      <c r="K18" s="4">
        <v>0</v>
      </c>
      <c r="L18" s="4">
        <f t="shared" si="0"/>
        <v>0</v>
      </c>
    </row>
    <row r="19" spans="1:12" ht="23.25" customHeight="1" x14ac:dyDescent="0.3">
      <c r="A19" s="44"/>
      <c r="B19" s="46"/>
      <c r="C19" s="39"/>
      <c r="D19" s="5" t="s">
        <v>48</v>
      </c>
      <c r="E19" s="39"/>
      <c r="F19" s="6">
        <v>9855.6200000000008</v>
      </c>
      <c r="G19" s="4"/>
      <c r="H19" s="7" t="s">
        <v>13</v>
      </c>
      <c r="I19" s="7" t="s">
        <v>11</v>
      </c>
      <c r="J19" s="7" t="s">
        <v>12</v>
      </c>
      <c r="K19" s="4">
        <v>0</v>
      </c>
      <c r="L19" s="4">
        <f t="shared" si="0"/>
        <v>0</v>
      </c>
    </row>
    <row r="20" spans="1:12" x14ac:dyDescent="0.3">
      <c r="A20" s="42">
        <v>7</v>
      </c>
      <c r="B20" s="36" t="s">
        <v>22</v>
      </c>
      <c r="C20" s="38">
        <v>43844.1</v>
      </c>
      <c r="D20" s="5" t="s">
        <v>49</v>
      </c>
      <c r="E20" s="38">
        <f>F20+F21+F22</f>
        <v>43844.1</v>
      </c>
      <c r="F20" s="6">
        <v>15000</v>
      </c>
      <c r="G20" s="4"/>
      <c r="H20" s="7" t="s">
        <v>14</v>
      </c>
      <c r="I20" s="7" t="s">
        <v>40</v>
      </c>
      <c r="J20" s="7" t="s">
        <v>12</v>
      </c>
      <c r="K20" s="4">
        <v>0</v>
      </c>
      <c r="L20" s="4">
        <f t="shared" si="0"/>
        <v>0</v>
      </c>
    </row>
    <row r="21" spans="1:12" ht="21.6" x14ac:dyDescent="0.3">
      <c r="A21" s="43"/>
      <c r="B21" s="45"/>
      <c r="C21" s="47"/>
      <c r="D21" s="5" t="s">
        <v>50</v>
      </c>
      <c r="E21" s="39"/>
      <c r="F21" s="6">
        <v>20357.099999999999</v>
      </c>
      <c r="G21" s="4"/>
      <c r="H21" s="7" t="s">
        <v>13</v>
      </c>
      <c r="I21" s="7" t="s">
        <v>11</v>
      </c>
      <c r="J21" s="7" t="s">
        <v>12</v>
      </c>
      <c r="K21" s="4">
        <v>0</v>
      </c>
      <c r="L21" s="4">
        <f t="shared" si="0"/>
        <v>0</v>
      </c>
    </row>
    <row r="22" spans="1:12" x14ac:dyDescent="0.3">
      <c r="A22" s="44"/>
      <c r="B22" s="46"/>
      <c r="C22" s="39"/>
      <c r="D22" s="5" t="s">
        <v>51</v>
      </c>
      <c r="E22" s="39"/>
      <c r="F22" s="6">
        <v>8487</v>
      </c>
      <c r="G22" s="4"/>
      <c r="H22" s="7" t="s">
        <v>13</v>
      </c>
      <c r="I22" s="7" t="s">
        <v>11</v>
      </c>
      <c r="J22" s="7" t="s">
        <v>12</v>
      </c>
      <c r="K22" s="4">
        <v>0</v>
      </c>
      <c r="L22" s="4">
        <f t="shared" si="0"/>
        <v>0</v>
      </c>
    </row>
    <row r="23" spans="1:12" ht="31.8" x14ac:dyDescent="0.3">
      <c r="A23" s="21">
        <v>8</v>
      </c>
      <c r="B23" s="22" t="s">
        <v>23</v>
      </c>
      <c r="C23" s="30">
        <v>43844.1</v>
      </c>
      <c r="D23" s="12" t="s">
        <v>52</v>
      </c>
      <c r="E23" s="30">
        <f>F23</f>
        <v>43844.1</v>
      </c>
      <c r="F23" s="6">
        <v>43844.1</v>
      </c>
      <c r="G23" s="6"/>
      <c r="H23" s="7" t="s">
        <v>35</v>
      </c>
      <c r="I23" s="7" t="s">
        <v>36</v>
      </c>
      <c r="J23" s="7" t="s">
        <v>12</v>
      </c>
      <c r="K23" s="4">
        <v>0</v>
      </c>
      <c r="L23" s="4">
        <f t="shared" si="0"/>
        <v>0</v>
      </c>
    </row>
    <row r="24" spans="1:12" ht="24.6" customHeight="1" x14ac:dyDescent="0.3">
      <c r="A24" s="21">
        <v>9</v>
      </c>
      <c r="B24" s="22" t="s">
        <v>24</v>
      </c>
      <c r="C24" s="30">
        <v>13328.61</v>
      </c>
      <c r="D24" s="9" t="s">
        <v>53</v>
      </c>
      <c r="E24" s="30">
        <f>F24</f>
        <v>13328.61</v>
      </c>
      <c r="F24" s="6">
        <v>13328.61</v>
      </c>
      <c r="G24" s="2"/>
      <c r="H24" s="10">
        <v>921</v>
      </c>
      <c r="I24" s="10">
        <v>92109</v>
      </c>
      <c r="J24" s="10">
        <v>6050</v>
      </c>
      <c r="K24" s="4">
        <v>0</v>
      </c>
      <c r="L24" s="4">
        <f t="shared" si="0"/>
        <v>0</v>
      </c>
    </row>
    <row r="25" spans="1:12" ht="26.4" customHeight="1" x14ac:dyDescent="0.3">
      <c r="A25" s="55">
        <v>10</v>
      </c>
      <c r="B25" s="36" t="s">
        <v>25</v>
      </c>
      <c r="C25" s="38">
        <v>43844.1</v>
      </c>
      <c r="D25" s="9" t="s">
        <v>54</v>
      </c>
      <c r="E25" s="38">
        <f>F25+F26</f>
        <v>43844.1</v>
      </c>
      <c r="F25" s="6">
        <v>40000</v>
      </c>
      <c r="G25" s="2"/>
      <c r="H25" s="10">
        <v>900</v>
      </c>
      <c r="I25" s="10">
        <v>90015</v>
      </c>
      <c r="J25" s="10">
        <v>6050</v>
      </c>
      <c r="K25" s="4">
        <v>0</v>
      </c>
      <c r="L25" s="4">
        <f t="shared" si="0"/>
        <v>0</v>
      </c>
    </row>
    <row r="26" spans="1:12" ht="25.2" customHeight="1" x14ac:dyDescent="0.3">
      <c r="A26" s="56"/>
      <c r="B26" s="46"/>
      <c r="C26" s="50"/>
      <c r="D26" s="9" t="s">
        <v>55</v>
      </c>
      <c r="E26" s="50"/>
      <c r="F26" s="6">
        <v>3844.1</v>
      </c>
      <c r="G26" s="2"/>
      <c r="H26" s="10">
        <v>900</v>
      </c>
      <c r="I26" s="10">
        <v>90015</v>
      </c>
      <c r="J26" s="10">
        <v>6050</v>
      </c>
      <c r="K26" s="4">
        <v>0</v>
      </c>
      <c r="L26" s="4">
        <f t="shared" si="0"/>
        <v>0</v>
      </c>
    </row>
    <row r="27" spans="1:12" ht="27" customHeight="1" x14ac:dyDescent="0.3">
      <c r="A27" s="42">
        <v>11</v>
      </c>
      <c r="B27" s="36" t="s">
        <v>26</v>
      </c>
      <c r="C27" s="38">
        <v>18063.77</v>
      </c>
      <c r="D27" s="19" t="s">
        <v>56</v>
      </c>
      <c r="E27" s="38">
        <f>F27+F28</f>
        <v>18060</v>
      </c>
      <c r="F27" s="6">
        <v>5700</v>
      </c>
      <c r="G27" s="2"/>
      <c r="H27" s="10">
        <v>926</v>
      </c>
      <c r="I27" s="10">
        <v>92695</v>
      </c>
      <c r="J27" s="10">
        <v>6050</v>
      </c>
      <c r="K27" s="4">
        <v>0</v>
      </c>
      <c r="L27" s="4">
        <f t="shared" si="0"/>
        <v>0</v>
      </c>
    </row>
    <row r="28" spans="1:12" ht="21.6" x14ac:dyDescent="0.3">
      <c r="A28" s="44"/>
      <c r="B28" s="46"/>
      <c r="C28" s="39"/>
      <c r="D28" s="9" t="s">
        <v>57</v>
      </c>
      <c r="E28" s="39"/>
      <c r="F28" s="6">
        <v>12360</v>
      </c>
      <c r="G28" s="14"/>
      <c r="H28" s="10">
        <v>926</v>
      </c>
      <c r="I28" s="10">
        <v>92695</v>
      </c>
      <c r="J28" s="10">
        <v>6050</v>
      </c>
      <c r="K28" s="4">
        <v>12360</v>
      </c>
      <c r="L28" s="4">
        <f t="shared" si="0"/>
        <v>100</v>
      </c>
    </row>
    <row r="29" spans="1:12" ht="21.6" x14ac:dyDescent="0.3">
      <c r="A29" s="42">
        <v>12</v>
      </c>
      <c r="B29" s="36" t="s">
        <v>31</v>
      </c>
      <c r="C29" s="38">
        <v>38933.56</v>
      </c>
      <c r="D29" s="9" t="s">
        <v>58</v>
      </c>
      <c r="E29" s="38">
        <f>F29+F30+F31+F32</f>
        <v>38933.56</v>
      </c>
      <c r="F29" s="6">
        <v>23388.22</v>
      </c>
      <c r="G29" s="18"/>
      <c r="H29" s="10">
        <v>926</v>
      </c>
      <c r="I29" s="10">
        <v>92695</v>
      </c>
      <c r="J29" s="10">
        <v>6050</v>
      </c>
      <c r="K29" s="4">
        <v>0</v>
      </c>
      <c r="L29" s="4">
        <f t="shared" si="0"/>
        <v>0</v>
      </c>
    </row>
    <row r="30" spans="1:12" x14ac:dyDescent="0.3">
      <c r="A30" s="43"/>
      <c r="B30" s="45"/>
      <c r="C30" s="47"/>
      <c r="D30" s="9" t="s">
        <v>59</v>
      </c>
      <c r="E30" s="47"/>
      <c r="F30" s="6">
        <v>12000</v>
      </c>
      <c r="G30" s="25"/>
      <c r="H30" s="10">
        <v>921</v>
      </c>
      <c r="I30" s="10">
        <v>92195</v>
      </c>
      <c r="J30" s="10">
        <v>6050</v>
      </c>
      <c r="K30" s="4">
        <v>0</v>
      </c>
      <c r="L30" s="4">
        <f t="shared" si="0"/>
        <v>0</v>
      </c>
    </row>
    <row r="31" spans="1:12" ht="25.2" customHeight="1" x14ac:dyDescent="0.3">
      <c r="A31" s="44"/>
      <c r="B31" s="46"/>
      <c r="C31" s="39"/>
      <c r="D31" s="9" t="s">
        <v>60</v>
      </c>
      <c r="E31" s="39"/>
      <c r="F31" s="6">
        <v>1700</v>
      </c>
      <c r="G31" s="18"/>
      <c r="H31" s="10">
        <v>600</v>
      </c>
      <c r="I31" s="10">
        <v>60016</v>
      </c>
      <c r="J31" s="10">
        <v>4210</v>
      </c>
      <c r="K31" s="4">
        <v>1689</v>
      </c>
      <c r="L31" s="4">
        <f t="shared" si="0"/>
        <v>99.352941176470594</v>
      </c>
    </row>
    <row r="32" spans="1:12" x14ac:dyDescent="0.3">
      <c r="A32" s="57"/>
      <c r="B32" s="67"/>
      <c r="C32" s="51"/>
      <c r="D32" s="9" t="s">
        <v>74</v>
      </c>
      <c r="E32" s="51"/>
      <c r="F32" s="6">
        <v>1845.34</v>
      </c>
      <c r="G32" s="2"/>
      <c r="H32" s="10">
        <v>921</v>
      </c>
      <c r="I32" s="10">
        <v>92195</v>
      </c>
      <c r="J32" s="10">
        <v>6050</v>
      </c>
      <c r="K32" s="4">
        <v>1795</v>
      </c>
      <c r="L32" s="4">
        <f t="shared" si="0"/>
        <v>97.272047427574321</v>
      </c>
    </row>
    <row r="33" spans="1:12" ht="22.8" customHeight="1" x14ac:dyDescent="0.3">
      <c r="A33" s="24">
        <v>13</v>
      </c>
      <c r="B33" s="23" t="s">
        <v>27</v>
      </c>
      <c r="C33" s="30">
        <v>11618.69</v>
      </c>
      <c r="D33" s="9" t="s">
        <v>61</v>
      </c>
      <c r="E33" s="30">
        <f>F33</f>
        <v>11618.69</v>
      </c>
      <c r="F33" s="6">
        <v>11618.69</v>
      </c>
      <c r="G33" s="18"/>
      <c r="H33" s="10">
        <v>921</v>
      </c>
      <c r="I33" s="10">
        <v>92109</v>
      </c>
      <c r="J33" s="10">
        <v>6050</v>
      </c>
      <c r="K33" s="4">
        <v>0</v>
      </c>
      <c r="L33" s="4">
        <f t="shared" si="0"/>
        <v>0</v>
      </c>
    </row>
    <row r="34" spans="1:12" ht="21.6" x14ac:dyDescent="0.3">
      <c r="A34" s="42">
        <v>14</v>
      </c>
      <c r="B34" s="36" t="s">
        <v>28</v>
      </c>
      <c r="C34" s="38">
        <v>28805.57</v>
      </c>
      <c r="D34" s="9" t="s">
        <v>62</v>
      </c>
      <c r="E34" s="38">
        <f>F34+F35</f>
        <v>28805.57</v>
      </c>
      <c r="F34" s="6">
        <v>10000</v>
      </c>
      <c r="G34" s="2"/>
      <c r="H34" s="10">
        <v>900</v>
      </c>
      <c r="I34" s="10">
        <v>90015</v>
      </c>
      <c r="J34" s="10">
        <v>6050</v>
      </c>
      <c r="K34" s="4">
        <v>0</v>
      </c>
      <c r="L34" s="4">
        <f t="shared" si="0"/>
        <v>0</v>
      </c>
    </row>
    <row r="35" spans="1:12" ht="31.2" customHeight="1" x14ac:dyDescent="0.3">
      <c r="A35" s="44"/>
      <c r="B35" s="46"/>
      <c r="C35" s="39"/>
      <c r="D35" s="9" t="s">
        <v>63</v>
      </c>
      <c r="E35" s="39"/>
      <c r="F35" s="6">
        <v>18805.57</v>
      </c>
      <c r="G35" s="2"/>
      <c r="H35" s="10">
        <v>921</v>
      </c>
      <c r="I35" s="10">
        <v>92195</v>
      </c>
      <c r="J35" s="10">
        <v>6050</v>
      </c>
      <c r="K35" s="4">
        <v>0</v>
      </c>
      <c r="L35" s="4">
        <f t="shared" si="0"/>
        <v>0</v>
      </c>
    </row>
    <row r="36" spans="1:12" ht="27" customHeight="1" x14ac:dyDescent="0.3">
      <c r="A36" s="42">
        <v>15</v>
      </c>
      <c r="B36" s="36" t="s">
        <v>29</v>
      </c>
      <c r="C36" s="38">
        <v>32006.19</v>
      </c>
      <c r="D36" s="28" t="s">
        <v>64</v>
      </c>
      <c r="E36" s="38">
        <f>F36+F37</f>
        <v>32006.19</v>
      </c>
      <c r="F36" s="6">
        <v>27600</v>
      </c>
      <c r="G36" s="2"/>
      <c r="H36" s="10">
        <v>921</v>
      </c>
      <c r="I36" s="10">
        <v>92109</v>
      </c>
      <c r="J36" s="10">
        <v>6050</v>
      </c>
      <c r="K36" s="4">
        <v>0</v>
      </c>
      <c r="L36" s="4">
        <f t="shared" si="0"/>
        <v>0</v>
      </c>
    </row>
    <row r="37" spans="1:12" ht="27" customHeight="1" x14ac:dyDescent="0.3">
      <c r="A37" s="57"/>
      <c r="B37" s="67"/>
      <c r="C37" s="51"/>
      <c r="D37" s="9" t="s">
        <v>37</v>
      </c>
      <c r="E37" s="51"/>
      <c r="F37" s="6">
        <v>4406.1899999999996</v>
      </c>
      <c r="G37" s="25"/>
      <c r="H37" s="10">
        <v>921</v>
      </c>
      <c r="I37" s="10">
        <v>92195</v>
      </c>
      <c r="J37" s="10">
        <v>6050</v>
      </c>
      <c r="K37" s="4">
        <v>0</v>
      </c>
      <c r="L37" s="4">
        <f t="shared" si="0"/>
        <v>0</v>
      </c>
    </row>
    <row r="38" spans="1:12" ht="34.200000000000003" customHeight="1" x14ac:dyDescent="0.3">
      <c r="A38" s="48">
        <v>16</v>
      </c>
      <c r="B38" s="36" t="s">
        <v>30</v>
      </c>
      <c r="C38" s="38">
        <v>43844.1</v>
      </c>
      <c r="D38" s="11" t="s">
        <v>65</v>
      </c>
      <c r="E38" s="52">
        <f>F38+F39+F40+F41+F42+F43+F44</f>
        <v>43844.1</v>
      </c>
      <c r="F38" s="4">
        <v>4294</v>
      </c>
      <c r="G38" s="3"/>
      <c r="H38" s="10">
        <v>900</v>
      </c>
      <c r="I38" s="10">
        <v>90004</v>
      </c>
      <c r="J38" s="10">
        <v>4210</v>
      </c>
      <c r="K38" s="4">
        <v>4291.7</v>
      </c>
      <c r="L38" s="4">
        <f t="shared" si="0"/>
        <v>99.946436888681873</v>
      </c>
    </row>
    <row r="39" spans="1:12" x14ac:dyDescent="0.3">
      <c r="A39" s="37"/>
      <c r="B39" s="37"/>
      <c r="C39" s="53"/>
      <c r="D39" s="15" t="s">
        <v>66</v>
      </c>
      <c r="E39" s="53"/>
      <c r="F39" s="4">
        <f>10000-425</f>
        <v>9575</v>
      </c>
      <c r="G39" s="1"/>
      <c r="H39" s="10">
        <v>900</v>
      </c>
      <c r="I39" s="10">
        <v>90004</v>
      </c>
      <c r="J39" s="10">
        <v>6060</v>
      </c>
      <c r="K39" s="4">
        <v>9575</v>
      </c>
      <c r="L39" s="4">
        <f t="shared" si="0"/>
        <v>100</v>
      </c>
    </row>
    <row r="40" spans="1:12" ht="31.8" x14ac:dyDescent="0.3">
      <c r="A40" s="37"/>
      <c r="B40" s="37"/>
      <c r="C40" s="53"/>
      <c r="D40" s="15" t="s">
        <v>67</v>
      </c>
      <c r="E40" s="53"/>
      <c r="F40" s="4">
        <v>10800</v>
      </c>
      <c r="G40" s="1"/>
      <c r="H40" s="10">
        <v>921</v>
      </c>
      <c r="I40" s="10">
        <v>92195</v>
      </c>
      <c r="J40" s="10">
        <v>6050</v>
      </c>
      <c r="K40" s="4">
        <v>24.6</v>
      </c>
      <c r="L40" s="4">
        <f t="shared" si="0"/>
        <v>0.2277777777777778</v>
      </c>
    </row>
    <row r="41" spans="1:12" x14ac:dyDescent="0.3">
      <c r="A41" s="37"/>
      <c r="B41" s="37"/>
      <c r="C41" s="53"/>
      <c r="D41" s="15" t="s">
        <v>68</v>
      </c>
      <c r="E41" s="53"/>
      <c r="F41" s="4">
        <v>12350.1</v>
      </c>
      <c r="G41" s="1"/>
      <c r="H41" s="10">
        <v>926</v>
      </c>
      <c r="I41" s="10">
        <v>92601</v>
      </c>
      <c r="J41" s="10">
        <v>6060</v>
      </c>
      <c r="K41" s="4">
        <v>12350.1</v>
      </c>
      <c r="L41" s="4">
        <f t="shared" si="0"/>
        <v>100</v>
      </c>
    </row>
    <row r="42" spans="1:12" x14ac:dyDescent="0.3">
      <c r="A42" s="37"/>
      <c r="B42" s="37"/>
      <c r="C42" s="53"/>
      <c r="D42" s="15" t="s">
        <v>75</v>
      </c>
      <c r="E42" s="53"/>
      <c r="F42" s="4">
        <f>2350+208.7+425</f>
        <v>2983.7</v>
      </c>
      <c r="G42" s="1"/>
      <c r="H42" s="10">
        <v>921</v>
      </c>
      <c r="I42" s="10">
        <v>92195</v>
      </c>
      <c r="J42" s="10">
        <v>6050</v>
      </c>
      <c r="K42" s="4">
        <v>0</v>
      </c>
      <c r="L42" s="4">
        <f t="shared" si="0"/>
        <v>0</v>
      </c>
    </row>
    <row r="43" spans="1:12" ht="21.6" x14ac:dyDescent="0.3">
      <c r="A43" s="37"/>
      <c r="B43" s="37"/>
      <c r="C43" s="53"/>
      <c r="D43" s="15" t="s">
        <v>38</v>
      </c>
      <c r="E43" s="53"/>
      <c r="F43" s="4">
        <v>1000</v>
      </c>
      <c r="G43" s="1"/>
      <c r="H43" s="10">
        <v>600</v>
      </c>
      <c r="I43" s="10">
        <v>60016</v>
      </c>
      <c r="J43" s="10">
        <v>4300</v>
      </c>
      <c r="K43" s="4">
        <v>0</v>
      </c>
      <c r="L43" s="4">
        <f t="shared" si="0"/>
        <v>0</v>
      </c>
    </row>
    <row r="44" spans="1:12" x14ac:dyDescent="0.3">
      <c r="A44" s="37"/>
      <c r="B44" s="37"/>
      <c r="C44" s="53"/>
      <c r="D44" s="11" t="s">
        <v>69</v>
      </c>
      <c r="E44" s="53"/>
      <c r="F44" s="4">
        <f>3050-208.7</f>
        <v>2841.3</v>
      </c>
      <c r="G44" s="1"/>
      <c r="H44" s="10">
        <v>921</v>
      </c>
      <c r="I44" s="10">
        <v>92109</v>
      </c>
      <c r="J44" s="10">
        <v>4210</v>
      </c>
      <c r="K44" s="4">
        <v>2841.3</v>
      </c>
      <c r="L44" s="4">
        <f t="shared" si="0"/>
        <v>100</v>
      </c>
    </row>
    <row r="45" spans="1:12" x14ac:dyDescent="0.3">
      <c r="A45" s="48">
        <v>17</v>
      </c>
      <c r="B45" s="36" t="s">
        <v>32</v>
      </c>
      <c r="C45" s="38">
        <v>37705.93</v>
      </c>
      <c r="D45" s="11" t="s">
        <v>70</v>
      </c>
      <c r="E45" s="52">
        <f>F45+F46+F47+F48</f>
        <v>37705.93</v>
      </c>
      <c r="F45" s="4">
        <v>7000</v>
      </c>
      <c r="G45" s="3"/>
      <c r="H45" s="10">
        <v>921</v>
      </c>
      <c r="I45" s="10">
        <v>92195</v>
      </c>
      <c r="J45" s="10">
        <v>6050</v>
      </c>
      <c r="K45" s="4">
        <v>0</v>
      </c>
      <c r="L45" s="4">
        <f t="shared" si="0"/>
        <v>0</v>
      </c>
    </row>
    <row r="46" spans="1:12" x14ac:dyDescent="0.3">
      <c r="A46" s="49"/>
      <c r="B46" s="45"/>
      <c r="C46" s="47"/>
      <c r="D46" s="20" t="s">
        <v>71</v>
      </c>
      <c r="E46" s="54"/>
      <c r="F46" s="4">
        <v>8000</v>
      </c>
      <c r="G46" s="3"/>
      <c r="H46" s="10">
        <v>921</v>
      </c>
      <c r="I46" s="10">
        <v>92195</v>
      </c>
      <c r="J46" s="10">
        <v>6050</v>
      </c>
      <c r="K46" s="4">
        <v>0</v>
      </c>
      <c r="L46" s="4">
        <f t="shared" si="0"/>
        <v>0</v>
      </c>
    </row>
    <row r="47" spans="1:12" ht="23.4" customHeight="1" x14ac:dyDescent="0.3">
      <c r="A47" s="37"/>
      <c r="B47" s="46"/>
      <c r="C47" s="39"/>
      <c r="D47" s="20" t="s">
        <v>72</v>
      </c>
      <c r="E47" s="53"/>
      <c r="F47" s="4">
        <v>12000</v>
      </c>
      <c r="G47" s="3"/>
      <c r="H47" s="10">
        <v>900</v>
      </c>
      <c r="I47" s="10">
        <v>90004</v>
      </c>
      <c r="J47" s="10">
        <v>4300</v>
      </c>
      <c r="K47" s="4">
        <v>1528.57</v>
      </c>
      <c r="L47" s="4">
        <f t="shared" si="0"/>
        <v>12.738083333333334</v>
      </c>
    </row>
    <row r="48" spans="1:12" ht="18" customHeight="1" x14ac:dyDescent="0.3">
      <c r="A48" s="37"/>
      <c r="B48" s="46"/>
      <c r="C48" s="39"/>
      <c r="D48" s="3" t="s">
        <v>73</v>
      </c>
      <c r="E48" s="53"/>
      <c r="F48" s="4">
        <v>10705.93</v>
      </c>
      <c r="G48" s="3"/>
      <c r="H48" s="10">
        <v>921</v>
      </c>
      <c r="I48" s="10">
        <v>92195</v>
      </c>
      <c r="J48" s="10">
        <v>6050</v>
      </c>
      <c r="K48" s="4">
        <v>0</v>
      </c>
      <c r="L48" s="4">
        <f t="shared" si="0"/>
        <v>0</v>
      </c>
    </row>
    <row r="49" spans="1:12" x14ac:dyDescent="0.3">
      <c r="A49" s="31"/>
      <c r="B49" s="31"/>
      <c r="C49" s="32">
        <f>SUM(C8:C47)</f>
        <v>488642.51</v>
      </c>
      <c r="D49" s="31"/>
      <c r="E49" s="33">
        <f>SUM(E8:E47)</f>
        <v>488638.74</v>
      </c>
      <c r="F49" s="33">
        <f>SUM(F8:F48)</f>
        <v>488638.74000000005</v>
      </c>
      <c r="G49" s="31"/>
      <c r="H49" s="31"/>
      <c r="I49" s="31"/>
      <c r="J49" s="31"/>
      <c r="K49" s="35">
        <f>K8+K9+K10+K11+K12+K13+K14+K15+K16+K17+K18+K19+K20+K21+K22+K23+K24+K25+K26+K27+K28+K29+K30+K31+K32+K33+K34+K35+K36+K37+K38+K39+K40+K41+K42+K43+K44+K45+K46+K47+K48</f>
        <v>60868.77</v>
      </c>
      <c r="L49" s="35">
        <f>K49/F49*100</f>
        <v>12.456803977515166</v>
      </c>
    </row>
  </sheetData>
  <mergeCells count="61">
    <mergeCell ref="L6:L7"/>
    <mergeCell ref="A14:A16"/>
    <mergeCell ref="B14:B16"/>
    <mergeCell ref="C14:C16"/>
    <mergeCell ref="E14:E16"/>
    <mergeCell ref="E12:E13"/>
    <mergeCell ref="B12:B13"/>
    <mergeCell ref="C12:C13"/>
    <mergeCell ref="A9:A11"/>
    <mergeCell ref="B9:B11"/>
    <mergeCell ref="C9:C11"/>
    <mergeCell ref="E9:E11"/>
    <mergeCell ref="G6:J6"/>
    <mergeCell ref="F6:F7"/>
    <mergeCell ref="F1:L1"/>
    <mergeCell ref="F2:L2"/>
    <mergeCell ref="F3:L3"/>
    <mergeCell ref="A4:L4"/>
    <mergeCell ref="A36:A37"/>
    <mergeCell ref="B25:B26"/>
    <mergeCell ref="C25:C26"/>
    <mergeCell ref="B27:B28"/>
    <mergeCell ref="C27:C28"/>
    <mergeCell ref="B29:B32"/>
    <mergeCell ref="C29:C32"/>
    <mergeCell ref="B34:B35"/>
    <mergeCell ref="B36:B37"/>
    <mergeCell ref="C36:C37"/>
    <mergeCell ref="E36:E37"/>
    <mergeCell ref="K6:K7"/>
    <mergeCell ref="A45:A48"/>
    <mergeCell ref="B45:B48"/>
    <mergeCell ref="C45:C48"/>
    <mergeCell ref="E25:E26"/>
    <mergeCell ref="E29:E32"/>
    <mergeCell ref="E27:E28"/>
    <mergeCell ref="E34:E35"/>
    <mergeCell ref="E38:E44"/>
    <mergeCell ref="E45:E48"/>
    <mergeCell ref="A27:A28"/>
    <mergeCell ref="A25:A26"/>
    <mergeCell ref="A29:A32"/>
    <mergeCell ref="A34:A35"/>
    <mergeCell ref="A38:A44"/>
    <mergeCell ref="C34:C35"/>
    <mergeCell ref="C38:C44"/>
    <mergeCell ref="B38:B44"/>
    <mergeCell ref="E20:E22"/>
    <mergeCell ref="A6:A7"/>
    <mergeCell ref="D6:D7"/>
    <mergeCell ref="C6:C7"/>
    <mergeCell ref="B6:B7"/>
    <mergeCell ref="E6:E7"/>
    <mergeCell ref="A20:A22"/>
    <mergeCell ref="B20:B22"/>
    <mergeCell ref="C20:C22"/>
    <mergeCell ref="B18:B19"/>
    <mergeCell ref="C18:C19"/>
    <mergeCell ref="A18:A19"/>
    <mergeCell ref="E18:E19"/>
    <mergeCell ref="A12:A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Aneta</cp:lastModifiedBy>
  <cp:lastPrinted>2021-09-07T11:18:30Z</cp:lastPrinted>
  <dcterms:created xsi:type="dcterms:W3CDTF">2016-10-25T10:54:58Z</dcterms:created>
  <dcterms:modified xsi:type="dcterms:W3CDTF">2021-09-07T11:18:46Z</dcterms:modified>
</cp:coreProperties>
</file>